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9375" windowHeight="4965"/>
  </bookViews>
  <sheets>
    <sheet name="New budget" sheetId="1" r:id="rId1"/>
    <sheet name="Sheet1" sheetId="2" r:id="rId2"/>
  </sheets>
  <definedNames>
    <definedName name="_xlnm.Print_Titles" localSheetId="0">'New budget'!$6:$7</definedName>
    <definedName name="Z_6E58C82B_1448_11D4_892E_004095452ADE_.wvu.PrintTitles" localSheetId="0" hidden="1">'New budget'!$6:$7</definedName>
    <definedName name="Z_EDB8EF21_1121_11D4_942F_004095404C74_.wvu.PrintTitles" localSheetId="0" hidden="1">'New budget'!$6:$7</definedName>
  </definedNames>
  <calcPr calcId="145621"/>
</workbook>
</file>

<file path=xl/calcChain.xml><?xml version="1.0" encoding="utf-8"?>
<calcChain xmlns="http://schemas.openxmlformats.org/spreadsheetml/2006/main">
  <c r="G51" i="1" l="1"/>
  <c r="G52" i="1"/>
  <c r="G53" i="1"/>
  <c r="G54" i="1"/>
  <c r="G55" i="1"/>
  <c r="G50" i="1"/>
  <c r="G28" i="1"/>
  <c r="G46" i="1"/>
  <c r="G47" i="1"/>
  <c r="G45" i="1"/>
  <c r="G39" i="1"/>
  <c r="G40" i="1"/>
  <c r="G41" i="1"/>
  <c r="G42" i="1"/>
  <c r="G38" i="1"/>
  <c r="G27" i="1"/>
  <c r="G33" i="1"/>
  <c r="G18" i="1"/>
  <c r="G19" i="1"/>
  <c r="G20" i="1"/>
  <c r="G21" i="1"/>
  <c r="G22" i="1"/>
  <c r="G23" i="1"/>
  <c r="G24" i="1"/>
  <c r="G25" i="1"/>
  <c r="G26" i="1"/>
  <c r="G17" i="1"/>
  <c r="G11" i="1"/>
  <c r="G12" i="1"/>
  <c r="G44" i="1" l="1"/>
  <c r="G59" i="1"/>
  <c r="G34" i="1"/>
  <c r="G10" i="1"/>
  <c r="G58" i="1" l="1"/>
  <c r="J10" i="1"/>
  <c r="G32" i="1" l="1"/>
  <c r="G49" i="1"/>
  <c r="G37" i="1"/>
  <c r="G16" i="1"/>
  <c r="G9" i="1"/>
  <c r="G63" i="1" l="1"/>
  <c r="G65" i="1" s="1"/>
</calcChain>
</file>

<file path=xl/sharedStrings.xml><?xml version="1.0" encoding="utf-8"?>
<sst xmlns="http://schemas.openxmlformats.org/spreadsheetml/2006/main" count="197" uniqueCount="159">
  <si>
    <t>Project:</t>
  </si>
  <si>
    <t>Budget Period:</t>
  </si>
  <si>
    <t>Budget Currency:</t>
  </si>
  <si>
    <t>Total Budget:</t>
  </si>
  <si>
    <t>Unit</t>
  </si>
  <si>
    <t>Unit Cost</t>
  </si>
  <si>
    <t>Quantity</t>
  </si>
  <si>
    <t>Total</t>
  </si>
  <si>
    <t>Notes</t>
  </si>
  <si>
    <t>Cost</t>
  </si>
  <si>
    <t>A</t>
  </si>
  <si>
    <t>Staff Costs</t>
  </si>
  <si>
    <t>A1</t>
  </si>
  <si>
    <t>Month</t>
  </si>
  <si>
    <t>A2</t>
  </si>
  <si>
    <t>A3</t>
  </si>
  <si>
    <t>B</t>
  </si>
  <si>
    <t>Programme Administration</t>
  </si>
  <si>
    <t>B1</t>
  </si>
  <si>
    <t>B2</t>
  </si>
  <si>
    <t>B3</t>
  </si>
  <si>
    <t>B4</t>
  </si>
  <si>
    <t>B5</t>
  </si>
  <si>
    <t>Office rent</t>
  </si>
  <si>
    <t>B6</t>
  </si>
  <si>
    <t>Electricity</t>
  </si>
  <si>
    <t>B7</t>
  </si>
  <si>
    <t>Bank charges</t>
  </si>
  <si>
    <t>B8</t>
  </si>
  <si>
    <t>Audit</t>
  </si>
  <si>
    <t>Item</t>
  </si>
  <si>
    <t>B9</t>
  </si>
  <si>
    <t>Lumpsum</t>
  </si>
  <si>
    <t>B10</t>
  </si>
  <si>
    <t>C</t>
  </si>
  <si>
    <t>C1</t>
  </si>
  <si>
    <t>Fuel</t>
  </si>
  <si>
    <t>Vehicle Month</t>
  </si>
  <si>
    <t>C2</t>
  </si>
  <si>
    <t>D</t>
  </si>
  <si>
    <t>Capital Equipment</t>
  </si>
  <si>
    <t>D1</t>
  </si>
  <si>
    <t>Computer hardware (inc. printer)</t>
  </si>
  <si>
    <t>D2</t>
  </si>
  <si>
    <t>Photocopier</t>
  </si>
  <si>
    <t>D4</t>
  </si>
  <si>
    <t>Office furniture/equipment</t>
  </si>
  <si>
    <t>E</t>
  </si>
  <si>
    <t>Training</t>
  </si>
  <si>
    <t>E1</t>
  </si>
  <si>
    <t>Training materials</t>
  </si>
  <si>
    <t>Workshop</t>
  </si>
  <si>
    <t>E2</t>
  </si>
  <si>
    <t>Workshop costs</t>
  </si>
  <si>
    <t>E3</t>
  </si>
  <si>
    <t>F</t>
  </si>
  <si>
    <t>F1</t>
  </si>
  <si>
    <t>F2</t>
  </si>
  <si>
    <t>F3</t>
  </si>
  <si>
    <t>Z</t>
  </si>
  <si>
    <t>Contingency</t>
  </si>
  <si>
    <t>5% of total budget up to this line.</t>
  </si>
  <si>
    <t>TOTAL</t>
  </si>
  <si>
    <t>Library for Schools</t>
  </si>
  <si>
    <t>Leones</t>
  </si>
  <si>
    <t>All figures in Leones</t>
  </si>
  <si>
    <t>Security Guards</t>
  </si>
  <si>
    <t>Administrative Assistant</t>
  </si>
  <si>
    <t>No. of Units</t>
  </si>
  <si>
    <t>TRAVEL/ Local Transport</t>
  </si>
  <si>
    <t xml:space="preserve">Freetown Local Transport </t>
  </si>
  <si>
    <t>Transportation for Books; 2 trips 1 for each library</t>
  </si>
  <si>
    <t>Van Rental</t>
  </si>
  <si>
    <t>Internet</t>
  </si>
  <si>
    <t>Registration</t>
  </si>
  <si>
    <t>Libarian Assistant Stipend</t>
  </si>
  <si>
    <t>Library Support</t>
  </si>
  <si>
    <t>Rehabilitation of Library Space</t>
  </si>
  <si>
    <t>Generator</t>
  </si>
  <si>
    <t>F4</t>
  </si>
  <si>
    <t>Consultancy</t>
  </si>
  <si>
    <t>Website Development</t>
  </si>
  <si>
    <t>Office Supplies</t>
  </si>
  <si>
    <t>G</t>
  </si>
  <si>
    <t>G1</t>
  </si>
  <si>
    <t>Generator Fuel</t>
  </si>
  <si>
    <t>Brochures/Promotional Documents</t>
  </si>
  <si>
    <t>Generator Maintenance</t>
  </si>
  <si>
    <t>F5</t>
  </si>
  <si>
    <t>Fundraising</t>
  </si>
  <si>
    <t>March 1st 2011 - February 28th 2012</t>
  </si>
  <si>
    <t>Program Manager</t>
  </si>
  <si>
    <t>12 months for 1 librarian, and 6 months for second</t>
  </si>
  <si>
    <t>5000 units a month</t>
  </si>
  <si>
    <t>Phone (Airtime)</t>
  </si>
  <si>
    <t>F6</t>
  </si>
  <si>
    <t>Computers</t>
  </si>
  <si>
    <t>OPTIONAL</t>
  </si>
  <si>
    <t>Computers and accessories e.g. UPS, power strip, etc.</t>
  </si>
  <si>
    <t>F7</t>
  </si>
  <si>
    <t>Internet Services</t>
  </si>
  <si>
    <t>Donated</t>
  </si>
  <si>
    <t>B11</t>
  </si>
  <si>
    <t>Board Meetings</t>
  </si>
  <si>
    <t>Quarterly</t>
  </si>
  <si>
    <t>Assume Program Manager has car</t>
  </si>
  <si>
    <t>G2</t>
  </si>
  <si>
    <t>Training Fee</t>
  </si>
  <si>
    <t>Society for Knowledge Management</t>
  </si>
  <si>
    <t>PROVISIONARY - MAY BE BETTER TO DO INDIVIDUAL COACHING SINCE ONLY LIMITED # OF PEOPLE</t>
  </si>
  <si>
    <t xml:space="preserve">Stationery, reproduction etc. </t>
  </si>
  <si>
    <t>Venue, food, transport etc of participant</t>
  </si>
  <si>
    <t>D5</t>
  </si>
  <si>
    <t>Internet Modem</t>
  </si>
  <si>
    <t>B12</t>
  </si>
  <si>
    <t>For program manager - comium subscription</t>
  </si>
  <si>
    <t>Computer Training</t>
  </si>
  <si>
    <t>Secure building and build furniture</t>
  </si>
  <si>
    <t>Monthly</t>
  </si>
  <si>
    <t>Donor</t>
  </si>
  <si>
    <t>Contact Info</t>
  </si>
  <si>
    <t>Cash/</t>
  </si>
  <si>
    <t>Check Payment</t>
  </si>
  <si>
    <t>Le400,000</t>
  </si>
  <si>
    <t>Donation of services</t>
  </si>
  <si>
    <t>Donation of items</t>
  </si>
  <si>
    <t>Corporate Donation</t>
  </si>
  <si>
    <t>Katib Iscandri</t>
  </si>
  <si>
    <r>
      <t>ü</t>
    </r>
    <r>
      <rPr>
        <sz val="7"/>
        <color rgb="FF222222"/>
        <rFont val="Times New Roman"/>
        <family val="1"/>
      </rPr>
      <t>  </t>
    </r>
    <r>
      <rPr>
        <sz val="12"/>
        <color rgb="FF222222"/>
        <rFont val="Calibri"/>
        <family val="2"/>
      </rPr>
      <t> </t>
    </r>
  </si>
  <si>
    <t>Ann Janneh</t>
  </si>
  <si>
    <t>Le 400,000</t>
  </si>
  <si>
    <t>Ediatu Kargbo</t>
  </si>
  <si>
    <t>£50</t>
  </si>
  <si>
    <t>Banjana Bailor</t>
  </si>
  <si>
    <t>Alex Dent</t>
  </si>
  <si>
    <t>Lois Kawa</t>
  </si>
  <si>
    <t>Le 100,000</t>
  </si>
  <si>
    <t>Sybyl Harleston</t>
  </si>
  <si>
    <t>Renisa Beckley</t>
  </si>
  <si>
    <t>Rosetta Wilson</t>
  </si>
  <si>
    <t>Nicky  Spencer Coker</t>
  </si>
  <si>
    <t>Eric Djibo</t>
  </si>
  <si>
    <t>Simone Anderson</t>
  </si>
  <si>
    <t>Josephine Dauda</t>
  </si>
  <si>
    <t>Amadu Massally</t>
  </si>
  <si>
    <r>
      <t>ü</t>
    </r>
    <r>
      <rPr>
        <sz val="7"/>
        <color rgb="FF222222"/>
        <rFont val="Times New Roman"/>
        <family val="1"/>
      </rPr>
      <t>  </t>
    </r>
    <r>
      <rPr>
        <sz val="12"/>
        <color rgb="FF222222"/>
        <rFont val="Calibri"/>
        <family val="2"/>
      </rPr>
      <t>2</t>
    </r>
  </si>
  <si>
    <t>Towerhill Kindergarten</t>
  </si>
  <si>
    <t>Gaiva Lavally</t>
  </si>
  <si>
    <r>
      <t>ü</t>
    </r>
    <r>
      <rPr>
        <sz val="7"/>
        <color rgb="FF222222"/>
        <rFont val="Times New Roman"/>
        <family val="1"/>
      </rPr>
      <t>  </t>
    </r>
    <r>
      <rPr>
        <sz val="12"/>
        <color rgb="FF222222"/>
        <rFont val="Calibri"/>
        <family val="2"/>
      </rPr>
      <t>3</t>
    </r>
  </si>
  <si>
    <t>Ousman Barrie</t>
  </si>
  <si>
    <r>
      <t>ü</t>
    </r>
    <r>
      <rPr>
        <sz val="7"/>
        <color rgb="FF222222"/>
        <rFont val="Times New Roman"/>
        <family val="1"/>
      </rPr>
      <t> </t>
    </r>
    <r>
      <rPr>
        <sz val="12"/>
        <color rgb="FF222222"/>
        <rFont val="Calibri"/>
        <family val="2"/>
      </rPr>
      <t>15</t>
    </r>
  </si>
  <si>
    <t>CATEAMS/CAFEAMS?</t>
  </si>
  <si>
    <r>
      <t>ü</t>
    </r>
    <r>
      <rPr>
        <sz val="7"/>
        <color rgb="FF222222"/>
        <rFont val="Times New Roman"/>
        <family val="1"/>
      </rPr>
      <t>  </t>
    </r>
    <r>
      <rPr>
        <sz val="12"/>
        <color rgb="FF222222"/>
        <rFont val="Calibri"/>
        <family val="2"/>
      </rPr>
      <t>1</t>
    </r>
  </si>
  <si>
    <t>Sheila  John</t>
  </si>
  <si>
    <t>Initiate Rotary Project</t>
  </si>
  <si>
    <t>Mark Reading</t>
  </si>
  <si>
    <t>$2000pledge</t>
  </si>
  <si>
    <t>Annual Subscription pledge</t>
  </si>
  <si>
    <t>Scholarship pledge Le400,000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</si>
</sst>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_-* #,##0.00_-;\-* #,##0.00_-;_-* &quot;-&quot;??_-;_-@_-"/>
    <numFmt numFmtId="165" formatCode="_-* #,##0_-;\-* #,##0_-;_-* &quot;-&quot;??_-;_-@_-"/>
  </numFmts>
  <fonts count="8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222222"/>
      <name val="Calibri"/>
      <family val="2"/>
    </font>
    <font>
      <sz val="12"/>
      <color rgb="FF222222"/>
      <name val="Wingdings"/>
      <charset val="2"/>
    </font>
    <font>
      <sz val="7"/>
      <color rgb="FF222222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E0DFE3"/>
      </left>
      <right style="medium">
        <color indexed="64"/>
      </right>
      <top style="medium">
        <color indexed="64"/>
      </top>
      <bottom/>
      <diagonal/>
    </border>
    <border>
      <left style="thin">
        <color rgb="FFE0DFE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E0DFE3"/>
      </top>
      <bottom style="medium">
        <color indexed="64"/>
      </bottom>
      <diagonal/>
    </border>
    <border>
      <left style="thin">
        <color rgb="FFE0DFE3"/>
      </left>
      <right style="medium">
        <color indexed="64"/>
      </right>
      <top style="thin">
        <color rgb="FFE0DFE3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165" fontId="3" fillId="0" borderId="0" xfId="1" applyNumberFormat="1" applyFont="1"/>
    <xf numFmtId="0" fontId="3" fillId="0" borderId="0" xfId="0" applyFont="1" applyAlignment="1"/>
    <xf numFmtId="0" fontId="2" fillId="0" borderId="0" xfId="0" applyFont="1" applyAlignment="1"/>
    <xf numFmtId="165" fontId="3" fillId="0" borderId="0" xfId="1" applyNumberFormat="1" applyFont="1" applyAlignment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0" fontId="3" fillId="0" borderId="6" xfId="0" applyFont="1" applyBorder="1"/>
    <xf numFmtId="0" fontId="4" fillId="0" borderId="7" xfId="0" applyFont="1" applyBorder="1"/>
    <xf numFmtId="0" fontId="4" fillId="0" borderId="8" xfId="0" applyFont="1" applyBorder="1"/>
    <xf numFmtId="165" fontId="4" fillId="0" borderId="8" xfId="1" applyNumberFormat="1" applyFont="1" applyBorder="1"/>
    <xf numFmtId="0" fontId="4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165" fontId="3" fillId="0" borderId="11" xfId="1" applyNumberFormat="1" applyFont="1" applyBorder="1"/>
    <xf numFmtId="0" fontId="3" fillId="0" borderId="12" xfId="0" applyFont="1" applyBorder="1"/>
    <xf numFmtId="0" fontId="3" fillId="0" borderId="9" xfId="0" applyFont="1" applyBorder="1"/>
    <xf numFmtId="0" fontId="3" fillId="0" borderId="8" xfId="0" applyFont="1" applyBorder="1"/>
    <xf numFmtId="165" fontId="3" fillId="0" borderId="8" xfId="1" applyNumberFormat="1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13" xfId="0" applyFont="1" applyBorder="1"/>
    <xf numFmtId="0" fontId="4" fillId="0" borderId="14" xfId="0" applyFont="1" applyBorder="1"/>
    <xf numFmtId="0" fontId="3" fillId="0" borderId="14" xfId="0" applyFont="1" applyBorder="1"/>
    <xf numFmtId="165" fontId="3" fillId="0" borderId="14" xfId="1" applyNumberFormat="1" applyFont="1" applyBorder="1"/>
    <xf numFmtId="0" fontId="3" fillId="0" borderId="15" xfId="0" applyFont="1" applyBorder="1"/>
    <xf numFmtId="165" fontId="4" fillId="0" borderId="14" xfId="1" applyNumberFormat="1" applyFont="1" applyBorder="1"/>
    <xf numFmtId="165" fontId="2" fillId="0" borderId="0" xfId="1" applyNumberFormat="1" applyFont="1" applyAlignment="1">
      <alignment horizontal="left"/>
    </xf>
    <xf numFmtId="0" fontId="3" fillId="0" borderId="11" xfId="0" applyFont="1" applyFill="1" applyBorder="1"/>
    <xf numFmtId="165" fontId="3" fillId="0" borderId="11" xfId="1" applyNumberFormat="1" applyFont="1" applyFill="1" applyBorder="1"/>
    <xf numFmtId="0" fontId="3" fillId="0" borderId="16" xfId="0" applyFont="1" applyBorder="1"/>
    <xf numFmtId="0" fontId="3" fillId="0" borderId="17" xfId="0" applyFont="1" applyBorder="1"/>
    <xf numFmtId="165" fontId="3" fillId="0" borderId="17" xfId="1" applyNumberFormat="1" applyFont="1" applyBorder="1"/>
    <xf numFmtId="0" fontId="3" fillId="0" borderId="18" xfId="0" applyFont="1" applyBorder="1"/>
    <xf numFmtId="0" fontId="3" fillId="0" borderId="19" xfId="0" applyFont="1" applyBorder="1"/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6" fontId="5" fillId="0" borderId="23" xfId="0" applyNumberFormat="1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6" fontId="5" fillId="0" borderId="25" xfId="0" applyNumberFormat="1" applyFont="1" applyBorder="1" applyAlignment="1">
      <alignment vertical="center" wrapText="1"/>
    </xf>
    <xf numFmtId="0" fontId="6" fillId="0" borderId="25" xfId="0" applyFont="1" applyBorder="1" applyAlignment="1">
      <alignment horizontal="left" vertical="center" wrapText="1" indent="4"/>
    </xf>
    <xf numFmtId="0" fontId="5" fillId="0" borderId="25" xfId="0" applyFont="1" applyBorder="1" applyAlignment="1">
      <alignment horizontal="left" vertical="center" wrapText="1" indent="4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90" zoomScaleNormal="90" workbookViewId="0">
      <selection activeCell="H51" sqref="H51"/>
    </sheetView>
  </sheetViews>
  <sheetFormatPr defaultRowHeight="12.75" x14ac:dyDescent="0.2"/>
  <cols>
    <col min="1" max="1" width="9.140625" style="2"/>
    <col min="2" max="2" width="33.5703125" style="2" customWidth="1"/>
    <col min="3" max="4" width="14" style="2" customWidth="1"/>
    <col min="5" max="5" width="12.85546875" style="3" customWidth="1"/>
    <col min="6" max="6" width="9.140625" style="2"/>
    <col min="7" max="7" width="14.42578125" style="3" customWidth="1"/>
    <col min="8" max="8" width="76.5703125" style="2" customWidth="1"/>
    <col min="9" max="16384" width="9.140625" style="2"/>
  </cols>
  <sheetData>
    <row r="1" spans="1:10" s="4" customFormat="1" ht="18" x14ac:dyDescent="0.25">
      <c r="B1" s="5" t="s">
        <v>0</v>
      </c>
      <c r="C1" s="5" t="s">
        <v>63</v>
      </c>
      <c r="D1" s="5"/>
      <c r="E1" s="6"/>
      <c r="G1" s="6"/>
    </row>
    <row r="2" spans="1:10" s="4" customFormat="1" ht="18" x14ac:dyDescent="0.25">
      <c r="B2" s="5" t="s">
        <v>1</v>
      </c>
      <c r="C2" s="5" t="s">
        <v>90</v>
      </c>
      <c r="D2" s="5"/>
      <c r="E2" s="6"/>
      <c r="G2" s="6"/>
    </row>
    <row r="3" spans="1:10" s="4" customFormat="1" ht="18" x14ac:dyDescent="0.25">
      <c r="B3" s="5" t="s">
        <v>2</v>
      </c>
      <c r="C3" s="5" t="s">
        <v>64</v>
      </c>
      <c r="D3" s="5"/>
      <c r="E3" s="6"/>
      <c r="G3" s="6"/>
    </row>
    <row r="4" spans="1:10" s="4" customFormat="1" ht="18" x14ac:dyDescent="0.25">
      <c r="B4" s="5" t="s">
        <v>3</v>
      </c>
      <c r="C4" s="36"/>
      <c r="D4" s="36"/>
      <c r="E4" s="6"/>
      <c r="G4" s="6"/>
    </row>
    <row r="5" spans="1:10" ht="18.75" thickBot="1" x14ac:dyDescent="0.3">
      <c r="A5" s="1"/>
    </row>
    <row r="6" spans="1:10" x14ac:dyDescent="0.2">
      <c r="A6" s="7"/>
      <c r="B6" s="8" t="s">
        <v>65</v>
      </c>
      <c r="C6" s="9" t="s">
        <v>4</v>
      </c>
      <c r="D6" s="9" t="s">
        <v>68</v>
      </c>
      <c r="E6" s="10" t="s">
        <v>5</v>
      </c>
      <c r="F6" s="9" t="s">
        <v>6</v>
      </c>
      <c r="G6" s="10" t="s">
        <v>7</v>
      </c>
      <c r="H6" s="11" t="s">
        <v>8</v>
      </c>
    </row>
    <row r="7" spans="1:10" ht="13.5" thickBot="1" x14ac:dyDescent="0.25">
      <c r="A7" s="12"/>
      <c r="B7" s="13"/>
      <c r="C7" s="14"/>
      <c r="D7" s="14"/>
      <c r="E7" s="15"/>
      <c r="F7" s="14"/>
      <c r="G7" s="15" t="s">
        <v>9</v>
      </c>
      <c r="H7" s="16"/>
    </row>
    <row r="8" spans="1:10" ht="13.5" thickBot="1" x14ac:dyDescent="0.25">
      <c r="A8" s="21"/>
      <c r="B8" s="22"/>
      <c r="C8" s="22"/>
      <c r="D8" s="22"/>
      <c r="E8" s="23"/>
      <c r="F8" s="22"/>
      <c r="G8" s="23"/>
      <c r="H8" s="24"/>
    </row>
    <row r="9" spans="1:10" ht="13.5" thickBot="1" x14ac:dyDescent="0.25">
      <c r="A9" s="17" t="s">
        <v>10</v>
      </c>
      <c r="B9" s="18" t="s">
        <v>11</v>
      </c>
      <c r="C9" s="18"/>
      <c r="D9" s="18"/>
      <c r="E9" s="19"/>
      <c r="F9" s="18"/>
      <c r="G9" s="19">
        <f>SUM(G10:G14)</f>
        <v>63000000</v>
      </c>
      <c r="H9" s="20"/>
    </row>
    <row r="10" spans="1:10" x14ac:dyDescent="0.2">
      <c r="A10" s="21" t="s">
        <v>12</v>
      </c>
      <c r="B10" s="22" t="s">
        <v>91</v>
      </c>
      <c r="C10" s="22" t="s">
        <v>13</v>
      </c>
      <c r="D10" s="22">
        <v>1</v>
      </c>
      <c r="E10" s="23">
        <v>4000000</v>
      </c>
      <c r="F10" s="22">
        <v>12</v>
      </c>
      <c r="G10" s="23">
        <f>D10*E10*F10</f>
        <v>48000000</v>
      </c>
      <c r="H10" s="24"/>
      <c r="J10" s="2">
        <f>3630/2200</f>
        <v>1.65</v>
      </c>
    </row>
    <row r="11" spans="1:10" x14ac:dyDescent="0.2">
      <c r="A11" s="21" t="s">
        <v>14</v>
      </c>
      <c r="B11" s="22" t="s">
        <v>75</v>
      </c>
      <c r="C11" s="22" t="s">
        <v>13</v>
      </c>
      <c r="D11" s="22">
        <v>1.5</v>
      </c>
      <c r="E11" s="23">
        <v>500000</v>
      </c>
      <c r="F11" s="22">
        <v>12</v>
      </c>
      <c r="G11" s="23">
        <f t="shared" ref="G11:G12" si="0">D11*E11*F11</f>
        <v>9000000</v>
      </c>
      <c r="H11" s="24" t="s">
        <v>92</v>
      </c>
    </row>
    <row r="12" spans="1:10" x14ac:dyDescent="0.2">
      <c r="A12" s="21" t="s">
        <v>15</v>
      </c>
      <c r="B12" s="22" t="s">
        <v>67</v>
      </c>
      <c r="C12" s="22" t="s">
        <v>13</v>
      </c>
      <c r="D12" s="22">
        <v>1</v>
      </c>
      <c r="E12" s="23">
        <v>500000</v>
      </c>
      <c r="F12" s="22">
        <v>12</v>
      </c>
      <c r="G12" s="23">
        <f t="shared" si="0"/>
        <v>6000000</v>
      </c>
      <c r="H12" s="24"/>
    </row>
    <row r="13" spans="1:10" x14ac:dyDescent="0.2">
      <c r="A13" s="21"/>
      <c r="B13" s="22"/>
      <c r="C13" s="22"/>
      <c r="D13" s="22"/>
      <c r="E13" s="23"/>
      <c r="F13" s="22"/>
      <c r="G13" s="23"/>
      <c r="H13" s="24"/>
    </row>
    <row r="14" spans="1:10" x14ac:dyDescent="0.2">
      <c r="A14" s="21"/>
      <c r="B14" s="22"/>
      <c r="C14" s="22"/>
      <c r="D14" s="22"/>
      <c r="E14" s="23"/>
      <c r="F14" s="22"/>
      <c r="G14" s="23"/>
      <c r="H14" s="24"/>
    </row>
    <row r="15" spans="1:10" ht="13.5" thickBot="1" x14ac:dyDescent="0.25">
      <c r="A15" s="21"/>
      <c r="B15" s="22"/>
      <c r="C15" s="22"/>
      <c r="D15" s="22"/>
      <c r="E15" s="23"/>
      <c r="F15" s="22"/>
      <c r="G15" s="23"/>
      <c r="H15" s="24"/>
    </row>
    <row r="16" spans="1:10" ht="13.5" thickBot="1" x14ac:dyDescent="0.25">
      <c r="A16" s="17" t="s">
        <v>16</v>
      </c>
      <c r="B16" s="18" t="s">
        <v>17</v>
      </c>
      <c r="C16" s="18"/>
      <c r="D16" s="18"/>
      <c r="E16" s="19"/>
      <c r="F16" s="18"/>
      <c r="G16" s="19">
        <f>SUM(G17:G25)</f>
        <v>24100000</v>
      </c>
      <c r="H16" s="20"/>
    </row>
    <row r="17" spans="1:8" x14ac:dyDescent="0.2">
      <c r="A17" s="21" t="s">
        <v>18</v>
      </c>
      <c r="B17" s="22" t="s">
        <v>82</v>
      </c>
      <c r="C17" s="22" t="s">
        <v>13</v>
      </c>
      <c r="D17" s="22">
        <v>1</v>
      </c>
      <c r="E17" s="23">
        <v>400000</v>
      </c>
      <c r="F17" s="22">
        <v>12</v>
      </c>
      <c r="G17" s="23">
        <f t="shared" ref="G17:G28" si="1">D17*E17*F17</f>
        <v>4800000</v>
      </c>
      <c r="H17" s="24"/>
    </row>
    <row r="18" spans="1:8" x14ac:dyDescent="0.2">
      <c r="A18" s="21" t="s">
        <v>19</v>
      </c>
      <c r="B18" s="22" t="s">
        <v>94</v>
      </c>
      <c r="C18" s="22" t="s">
        <v>13</v>
      </c>
      <c r="D18" s="22">
        <v>2</v>
      </c>
      <c r="E18" s="23">
        <v>200000</v>
      </c>
      <c r="F18" s="22">
        <v>12</v>
      </c>
      <c r="G18" s="23">
        <f t="shared" si="1"/>
        <v>4800000</v>
      </c>
      <c r="H18" s="24" t="s">
        <v>93</v>
      </c>
    </row>
    <row r="19" spans="1:8" x14ac:dyDescent="0.2">
      <c r="A19" s="21" t="s">
        <v>20</v>
      </c>
      <c r="B19" s="22" t="s">
        <v>73</v>
      </c>
      <c r="C19" s="22" t="s">
        <v>13</v>
      </c>
      <c r="D19" s="22">
        <v>1</v>
      </c>
      <c r="E19" s="23">
        <v>500000</v>
      </c>
      <c r="F19" s="22">
        <v>12</v>
      </c>
      <c r="G19" s="23">
        <f t="shared" si="1"/>
        <v>6000000</v>
      </c>
      <c r="H19" s="24"/>
    </row>
    <row r="20" spans="1:8" x14ac:dyDescent="0.2">
      <c r="A20" s="21" t="s">
        <v>21</v>
      </c>
      <c r="B20" s="22" t="s">
        <v>23</v>
      </c>
      <c r="C20" s="22" t="s">
        <v>13</v>
      </c>
      <c r="D20" s="22">
        <v>1</v>
      </c>
      <c r="E20" s="23">
        <v>200000</v>
      </c>
      <c r="F20" s="22">
        <v>12</v>
      </c>
      <c r="G20" s="23">
        <f t="shared" si="1"/>
        <v>2400000</v>
      </c>
      <c r="H20" s="24"/>
    </row>
    <row r="21" spans="1:8" x14ac:dyDescent="0.2">
      <c r="A21" s="21" t="s">
        <v>22</v>
      </c>
      <c r="B21" s="22" t="s">
        <v>25</v>
      </c>
      <c r="C21" s="22" t="s">
        <v>13</v>
      </c>
      <c r="D21" s="22"/>
      <c r="E21" s="23"/>
      <c r="F21" s="22">
        <v>12</v>
      </c>
      <c r="G21" s="23">
        <f t="shared" si="1"/>
        <v>0</v>
      </c>
      <c r="H21" s="24"/>
    </row>
    <row r="22" spans="1:8" x14ac:dyDescent="0.2">
      <c r="A22" s="21" t="s">
        <v>24</v>
      </c>
      <c r="B22" s="22" t="s">
        <v>27</v>
      </c>
      <c r="C22" s="22" t="s">
        <v>13</v>
      </c>
      <c r="D22" s="22">
        <v>1</v>
      </c>
      <c r="E22" s="23">
        <v>50000</v>
      </c>
      <c r="F22" s="22">
        <v>12</v>
      </c>
      <c r="G22" s="23">
        <f t="shared" si="1"/>
        <v>600000</v>
      </c>
      <c r="H22" s="24"/>
    </row>
    <row r="23" spans="1:8" x14ac:dyDescent="0.2">
      <c r="A23" s="21" t="s">
        <v>26</v>
      </c>
      <c r="B23" s="22" t="s">
        <v>29</v>
      </c>
      <c r="C23" s="22" t="s">
        <v>30</v>
      </c>
      <c r="D23" s="22">
        <v>1</v>
      </c>
      <c r="E23" s="23">
        <v>2000000</v>
      </c>
      <c r="F23" s="22">
        <v>1</v>
      </c>
      <c r="G23" s="23">
        <f t="shared" si="1"/>
        <v>2000000</v>
      </c>
      <c r="H23" s="24"/>
    </row>
    <row r="24" spans="1:8" x14ac:dyDescent="0.2">
      <c r="A24" s="21" t="s">
        <v>28</v>
      </c>
      <c r="B24" s="22" t="s">
        <v>74</v>
      </c>
      <c r="C24" s="22" t="s">
        <v>32</v>
      </c>
      <c r="D24" s="22">
        <v>1</v>
      </c>
      <c r="E24" s="23">
        <v>3000000</v>
      </c>
      <c r="F24" s="22">
        <v>1</v>
      </c>
      <c r="G24" s="23">
        <f t="shared" si="1"/>
        <v>3000000</v>
      </c>
      <c r="H24" s="24"/>
    </row>
    <row r="25" spans="1:8" x14ac:dyDescent="0.2">
      <c r="A25" s="21" t="s">
        <v>31</v>
      </c>
      <c r="B25" s="22" t="s">
        <v>86</v>
      </c>
      <c r="C25" s="22" t="s">
        <v>32</v>
      </c>
      <c r="D25" s="22">
        <v>1</v>
      </c>
      <c r="E25" s="23">
        <v>500000</v>
      </c>
      <c r="F25" s="22">
        <v>1</v>
      </c>
      <c r="G25" s="23">
        <f t="shared" si="1"/>
        <v>500000</v>
      </c>
      <c r="H25" s="24"/>
    </row>
    <row r="26" spans="1:8" x14ac:dyDescent="0.2">
      <c r="A26" s="21" t="s">
        <v>33</v>
      </c>
      <c r="B26" s="37" t="s">
        <v>89</v>
      </c>
      <c r="C26" s="22" t="s">
        <v>32</v>
      </c>
      <c r="D26" s="22">
        <v>1</v>
      </c>
      <c r="E26" s="38">
        <v>5000000</v>
      </c>
      <c r="F26" s="22">
        <v>1</v>
      </c>
      <c r="G26" s="23">
        <f t="shared" si="1"/>
        <v>5000000</v>
      </c>
      <c r="H26" s="24"/>
    </row>
    <row r="27" spans="1:8" x14ac:dyDescent="0.2">
      <c r="A27" s="22" t="s">
        <v>102</v>
      </c>
      <c r="B27" s="37" t="s">
        <v>103</v>
      </c>
      <c r="C27" s="37" t="s">
        <v>104</v>
      </c>
      <c r="D27" s="37">
        <v>1</v>
      </c>
      <c r="E27" s="38">
        <v>800000</v>
      </c>
      <c r="F27" s="22">
        <v>3</v>
      </c>
      <c r="G27" s="23">
        <f t="shared" si="1"/>
        <v>2400000</v>
      </c>
      <c r="H27" s="24"/>
    </row>
    <row r="28" spans="1:8" x14ac:dyDescent="0.2">
      <c r="A28" s="22" t="s">
        <v>114</v>
      </c>
      <c r="B28" s="22" t="s">
        <v>73</v>
      </c>
      <c r="C28" s="22" t="s">
        <v>13</v>
      </c>
      <c r="D28" s="22">
        <v>1</v>
      </c>
      <c r="E28" s="23">
        <v>300000</v>
      </c>
      <c r="F28" s="22">
        <v>12</v>
      </c>
      <c r="G28" s="23">
        <f t="shared" si="1"/>
        <v>3600000</v>
      </c>
      <c r="H28" s="24" t="s">
        <v>115</v>
      </c>
    </row>
    <row r="29" spans="1:8" x14ac:dyDescent="0.2">
      <c r="A29" s="22"/>
      <c r="B29" s="22"/>
      <c r="C29" s="22"/>
      <c r="D29" s="22"/>
      <c r="E29" s="22"/>
      <c r="F29" s="22"/>
      <c r="G29" s="23"/>
      <c r="H29" s="24"/>
    </row>
    <row r="30" spans="1:8" x14ac:dyDescent="0.2">
      <c r="A30" s="43"/>
      <c r="E30" s="2"/>
      <c r="H30" s="24"/>
    </row>
    <row r="31" spans="1:8" ht="13.5" thickBot="1" x14ac:dyDescent="0.25">
      <c r="A31" s="21"/>
      <c r="B31" s="22"/>
      <c r="C31" s="22"/>
      <c r="D31" s="22"/>
      <c r="E31" s="23"/>
      <c r="F31" s="22"/>
      <c r="G31" s="23"/>
      <c r="H31" s="24"/>
    </row>
    <row r="32" spans="1:8" ht="13.5" thickBot="1" x14ac:dyDescent="0.25">
      <c r="A32" s="17" t="s">
        <v>34</v>
      </c>
      <c r="B32" s="18" t="s">
        <v>69</v>
      </c>
      <c r="C32" s="18"/>
      <c r="D32" s="18"/>
      <c r="E32" s="19"/>
      <c r="F32" s="18"/>
      <c r="G32" s="19">
        <f>SUM(G33:G35)</f>
        <v>7200000</v>
      </c>
      <c r="H32" s="20"/>
    </row>
    <row r="33" spans="1:8" x14ac:dyDescent="0.2">
      <c r="A33" s="21" t="s">
        <v>35</v>
      </c>
      <c r="B33" s="22" t="s">
        <v>36</v>
      </c>
      <c r="C33" s="22" t="s">
        <v>37</v>
      </c>
      <c r="D33" s="22">
        <v>1</v>
      </c>
      <c r="E33" s="23">
        <v>500000</v>
      </c>
      <c r="F33" s="22">
        <v>12</v>
      </c>
      <c r="G33" s="23">
        <f t="shared" ref="G33:G34" si="2">D33*E33*F33</f>
        <v>6000000</v>
      </c>
      <c r="H33" s="24" t="s">
        <v>105</v>
      </c>
    </row>
    <row r="34" spans="1:8" x14ac:dyDescent="0.2">
      <c r="A34" s="21" t="s">
        <v>38</v>
      </c>
      <c r="B34" s="22" t="s">
        <v>70</v>
      </c>
      <c r="C34" s="22" t="s">
        <v>72</v>
      </c>
      <c r="D34" s="22">
        <v>1</v>
      </c>
      <c r="E34" s="23">
        <v>600000</v>
      </c>
      <c r="F34" s="22">
        <v>2</v>
      </c>
      <c r="G34" s="23">
        <f t="shared" si="2"/>
        <v>1200000</v>
      </c>
      <c r="H34" s="24" t="s">
        <v>71</v>
      </c>
    </row>
    <row r="35" spans="1:8" x14ac:dyDescent="0.2">
      <c r="A35" s="21"/>
      <c r="B35" s="22"/>
      <c r="C35" s="22"/>
      <c r="D35" s="22"/>
      <c r="E35" s="23"/>
      <c r="F35" s="22"/>
      <c r="G35" s="23"/>
      <c r="H35" s="24"/>
    </row>
    <row r="36" spans="1:8" ht="13.5" thickBot="1" x14ac:dyDescent="0.25">
      <c r="A36" s="21"/>
      <c r="B36" s="22"/>
      <c r="C36" s="22"/>
      <c r="D36" s="22"/>
      <c r="E36" s="23"/>
      <c r="F36" s="22"/>
      <c r="G36" s="23"/>
      <c r="H36" s="24"/>
    </row>
    <row r="37" spans="1:8" ht="13.5" thickBot="1" x14ac:dyDescent="0.25">
      <c r="A37" s="17" t="s">
        <v>39</v>
      </c>
      <c r="B37" s="18" t="s">
        <v>40</v>
      </c>
      <c r="C37" s="18"/>
      <c r="D37" s="18"/>
      <c r="E37" s="19"/>
      <c r="F37" s="18"/>
      <c r="G37" s="19">
        <f>SUM(G38:G42)</f>
        <v>13000000</v>
      </c>
      <c r="H37" s="20"/>
    </row>
    <row r="38" spans="1:8" x14ac:dyDescent="0.2">
      <c r="A38" s="21" t="s">
        <v>41</v>
      </c>
      <c r="B38" s="22" t="s">
        <v>42</v>
      </c>
      <c r="C38" s="22" t="s">
        <v>30</v>
      </c>
      <c r="D38" s="22">
        <v>1</v>
      </c>
      <c r="E38" s="23">
        <v>5000000</v>
      </c>
      <c r="F38" s="22">
        <v>1</v>
      </c>
      <c r="G38" s="23">
        <f t="shared" ref="G38:G42" si="3">D38*E38*F38</f>
        <v>5000000</v>
      </c>
      <c r="H38" s="24"/>
    </row>
    <row r="39" spans="1:8" x14ac:dyDescent="0.2">
      <c r="A39" s="21" t="s">
        <v>43</v>
      </c>
      <c r="B39" s="22" t="s">
        <v>44</v>
      </c>
      <c r="C39" s="22"/>
      <c r="D39" s="22"/>
      <c r="E39" s="23"/>
      <c r="F39" s="22"/>
      <c r="G39" s="23">
        <f t="shared" si="3"/>
        <v>0</v>
      </c>
      <c r="H39" s="24"/>
    </row>
    <row r="40" spans="1:8" x14ac:dyDescent="0.2">
      <c r="A40" s="21" t="s">
        <v>45</v>
      </c>
      <c r="B40" s="22" t="s">
        <v>46</v>
      </c>
      <c r="C40" s="22"/>
      <c r="D40" s="22"/>
      <c r="E40" s="23"/>
      <c r="F40" s="22"/>
      <c r="G40" s="23">
        <f t="shared" si="3"/>
        <v>0</v>
      </c>
      <c r="H40" s="24"/>
    </row>
    <row r="41" spans="1:8" x14ac:dyDescent="0.2">
      <c r="A41" s="21" t="s">
        <v>112</v>
      </c>
      <c r="B41" s="22" t="s">
        <v>113</v>
      </c>
      <c r="C41" s="22"/>
      <c r="D41" s="22">
        <v>1</v>
      </c>
      <c r="E41" s="23">
        <v>8000000</v>
      </c>
      <c r="F41" s="22">
        <v>1</v>
      </c>
      <c r="G41" s="23">
        <f t="shared" si="3"/>
        <v>8000000</v>
      </c>
      <c r="H41" s="24"/>
    </row>
    <row r="42" spans="1:8" x14ac:dyDescent="0.2">
      <c r="A42" s="21"/>
      <c r="B42" s="22"/>
      <c r="C42" s="22"/>
      <c r="D42" s="22"/>
      <c r="E42" s="23"/>
      <c r="F42" s="22"/>
      <c r="G42" s="23">
        <f t="shared" si="3"/>
        <v>0</v>
      </c>
      <c r="H42" s="24"/>
    </row>
    <row r="43" spans="1:8" ht="13.5" thickBot="1" x14ac:dyDescent="0.25">
      <c r="A43" s="21"/>
      <c r="B43" s="22"/>
      <c r="C43" s="22"/>
      <c r="D43" s="22"/>
      <c r="E43" s="23"/>
      <c r="F43" s="22"/>
      <c r="G43" s="23"/>
      <c r="H43" s="24"/>
    </row>
    <row r="44" spans="1:8" ht="13.5" thickBot="1" x14ac:dyDescent="0.25">
      <c r="A44" s="17" t="s">
        <v>47</v>
      </c>
      <c r="B44" s="18" t="s">
        <v>48</v>
      </c>
      <c r="C44" s="18"/>
      <c r="D44" s="18"/>
      <c r="E44" s="19"/>
      <c r="F44" s="18"/>
      <c r="G44" s="19">
        <f>SUM(G45:G47)</f>
        <v>5000000</v>
      </c>
      <c r="H44" s="20" t="s">
        <v>109</v>
      </c>
    </row>
    <row r="45" spans="1:8" x14ac:dyDescent="0.2">
      <c r="A45" s="21" t="s">
        <v>49</v>
      </c>
      <c r="B45" s="22" t="s">
        <v>50</v>
      </c>
      <c r="C45" s="22" t="s">
        <v>51</v>
      </c>
      <c r="D45" s="22">
        <v>1</v>
      </c>
      <c r="E45" s="23">
        <v>1000000</v>
      </c>
      <c r="F45" s="22">
        <v>1</v>
      </c>
      <c r="G45" s="23">
        <f t="shared" ref="G45:G47" si="4">D45*E45*F45</f>
        <v>1000000</v>
      </c>
      <c r="H45" s="24" t="s">
        <v>110</v>
      </c>
    </row>
    <row r="46" spans="1:8" x14ac:dyDescent="0.2">
      <c r="A46" s="21" t="s">
        <v>52</v>
      </c>
      <c r="B46" s="22" t="s">
        <v>53</v>
      </c>
      <c r="C46" s="22" t="s">
        <v>51</v>
      </c>
      <c r="D46" s="22">
        <v>1</v>
      </c>
      <c r="E46" s="23">
        <v>1000000</v>
      </c>
      <c r="F46" s="22">
        <v>2</v>
      </c>
      <c r="G46" s="23">
        <f t="shared" si="4"/>
        <v>2000000</v>
      </c>
      <c r="H46" s="24" t="s">
        <v>111</v>
      </c>
    </row>
    <row r="47" spans="1:8" x14ac:dyDescent="0.2">
      <c r="A47" s="21" t="s">
        <v>54</v>
      </c>
      <c r="B47" s="22" t="s">
        <v>107</v>
      </c>
      <c r="C47" s="22" t="s">
        <v>51</v>
      </c>
      <c r="D47" s="22">
        <v>1</v>
      </c>
      <c r="E47" s="23">
        <v>1000000</v>
      </c>
      <c r="F47" s="22">
        <v>2</v>
      </c>
      <c r="G47" s="23">
        <f t="shared" si="4"/>
        <v>2000000</v>
      </c>
      <c r="H47" s="24" t="s">
        <v>108</v>
      </c>
    </row>
    <row r="48" spans="1:8" ht="13.5" thickBot="1" x14ac:dyDescent="0.25">
      <c r="A48" s="21"/>
      <c r="B48" s="22"/>
      <c r="C48" s="22"/>
      <c r="D48" s="22"/>
      <c r="E48" s="23"/>
      <c r="F48" s="22"/>
      <c r="G48" s="23"/>
      <c r="H48" s="24"/>
    </row>
    <row r="49" spans="1:8" ht="13.5" thickBot="1" x14ac:dyDescent="0.25">
      <c r="A49" s="17" t="s">
        <v>55</v>
      </c>
      <c r="B49" s="18" t="s">
        <v>76</v>
      </c>
      <c r="C49" s="18"/>
      <c r="D49" s="18"/>
      <c r="E49" s="19"/>
      <c r="F49" s="18"/>
      <c r="G49" s="19">
        <f>SUM(G50:G52)</f>
        <v>71000000</v>
      </c>
      <c r="H49" s="20"/>
    </row>
    <row r="50" spans="1:8" x14ac:dyDescent="0.2">
      <c r="A50" s="21" t="s">
        <v>56</v>
      </c>
      <c r="B50" s="22" t="s">
        <v>77</v>
      </c>
      <c r="C50" s="22"/>
      <c r="D50" s="22">
        <v>1</v>
      </c>
      <c r="E50" s="23">
        <v>25000000</v>
      </c>
      <c r="F50" s="22">
        <v>2</v>
      </c>
      <c r="G50" s="23">
        <f t="shared" ref="G50:G55" si="5">D50*E50*F50</f>
        <v>50000000</v>
      </c>
      <c r="H50" s="24" t="s">
        <v>117</v>
      </c>
    </row>
    <row r="51" spans="1:8" ht="18" customHeight="1" x14ac:dyDescent="0.2">
      <c r="A51" s="21" t="s">
        <v>57</v>
      </c>
      <c r="B51" s="22" t="s">
        <v>78</v>
      </c>
      <c r="C51" s="22" t="s">
        <v>4</v>
      </c>
      <c r="D51" s="22">
        <v>1</v>
      </c>
      <c r="E51" s="23">
        <v>6000000</v>
      </c>
      <c r="F51" s="22">
        <v>2</v>
      </c>
      <c r="G51" s="23">
        <f t="shared" si="5"/>
        <v>12000000</v>
      </c>
      <c r="H51" s="24" t="s">
        <v>97</v>
      </c>
    </row>
    <row r="52" spans="1:8" x14ac:dyDescent="0.2">
      <c r="A52" s="21" t="s">
        <v>58</v>
      </c>
      <c r="B52" s="22" t="s">
        <v>66</v>
      </c>
      <c r="C52" s="22" t="s">
        <v>4</v>
      </c>
      <c r="D52" s="22">
        <v>1.5</v>
      </c>
      <c r="E52" s="23">
        <v>500000</v>
      </c>
      <c r="F52" s="22">
        <v>12</v>
      </c>
      <c r="G52" s="23">
        <f t="shared" si="5"/>
        <v>9000000</v>
      </c>
      <c r="H52" s="24"/>
    </row>
    <row r="53" spans="1:8" x14ac:dyDescent="0.2">
      <c r="A53" s="21" t="s">
        <v>79</v>
      </c>
      <c r="B53" s="22" t="s">
        <v>85</v>
      </c>
      <c r="C53" s="22"/>
      <c r="D53" s="22">
        <v>1.5</v>
      </c>
      <c r="E53" s="23"/>
      <c r="F53" s="22">
        <v>12</v>
      </c>
      <c r="G53" s="23">
        <f t="shared" si="5"/>
        <v>0</v>
      </c>
      <c r="H53" s="24" t="s">
        <v>97</v>
      </c>
    </row>
    <row r="54" spans="1:8" x14ac:dyDescent="0.2">
      <c r="A54" s="21" t="s">
        <v>88</v>
      </c>
      <c r="B54" s="22" t="s">
        <v>87</v>
      </c>
      <c r="C54" s="22" t="s">
        <v>118</v>
      </c>
      <c r="D54" s="22">
        <v>1.5</v>
      </c>
      <c r="E54" s="23">
        <v>300000</v>
      </c>
      <c r="F54" s="22">
        <v>6</v>
      </c>
      <c r="G54" s="23">
        <f t="shared" si="5"/>
        <v>2700000</v>
      </c>
      <c r="H54" s="24" t="s">
        <v>97</v>
      </c>
    </row>
    <row r="55" spans="1:8" x14ac:dyDescent="0.2">
      <c r="A55" s="22" t="s">
        <v>95</v>
      </c>
      <c r="B55" s="22" t="s">
        <v>96</v>
      </c>
      <c r="C55" s="22"/>
      <c r="D55" s="22">
        <v>2</v>
      </c>
      <c r="E55" s="23">
        <v>6000000</v>
      </c>
      <c r="F55" s="22">
        <v>5</v>
      </c>
      <c r="G55" s="23">
        <f t="shared" si="5"/>
        <v>60000000</v>
      </c>
      <c r="H55" s="22" t="s">
        <v>98</v>
      </c>
    </row>
    <row r="56" spans="1:8" x14ac:dyDescent="0.2">
      <c r="A56" s="22" t="s">
        <v>99</v>
      </c>
      <c r="B56" s="22" t="s">
        <v>100</v>
      </c>
      <c r="C56" s="22"/>
      <c r="D56" s="22"/>
      <c r="E56" s="23"/>
      <c r="F56" s="22"/>
      <c r="G56" s="23"/>
      <c r="H56" s="22" t="s">
        <v>101</v>
      </c>
    </row>
    <row r="57" spans="1:8" ht="13.5" thickBot="1" x14ac:dyDescent="0.25">
      <c r="A57" s="39"/>
      <c r="B57" s="40"/>
      <c r="C57" s="40"/>
      <c r="D57" s="40"/>
      <c r="E57" s="41"/>
      <c r="F57" s="40"/>
      <c r="G57" s="41"/>
      <c r="H57" s="42"/>
    </row>
    <row r="58" spans="1:8" ht="13.5" thickBot="1" x14ac:dyDescent="0.25">
      <c r="A58" s="17" t="s">
        <v>83</v>
      </c>
      <c r="B58" s="18" t="s">
        <v>80</v>
      </c>
      <c r="C58" s="18"/>
      <c r="D58" s="18"/>
      <c r="E58" s="19"/>
      <c r="F58" s="18"/>
      <c r="G58" s="19">
        <f>SUM(G59:G60)</f>
        <v>8000000</v>
      </c>
      <c r="H58" s="20"/>
    </row>
    <row r="59" spans="1:8" x14ac:dyDescent="0.2">
      <c r="A59" s="21" t="s">
        <v>84</v>
      </c>
      <c r="B59" s="22" t="s">
        <v>81</v>
      </c>
      <c r="C59" s="22" t="s">
        <v>32</v>
      </c>
      <c r="D59" s="22">
        <v>1</v>
      </c>
      <c r="E59" s="23">
        <v>8000000</v>
      </c>
      <c r="F59" s="22">
        <v>1</v>
      </c>
      <c r="G59" s="23">
        <f>E59*F59</f>
        <v>8000000</v>
      </c>
      <c r="H59" s="24"/>
    </row>
    <row r="60" spans="1:8" x14ac:dyDescent="0.2">
      <c r="A60" s="21" t="s">
        <v>106</v>
      </c>
      <c r="B60" s="22" t="s">
        <v>116</v>
      </c>
      <c r="C60" s="22"/>
      <c r="D60" s="22"/>
      <c r="E60" s="23"/>
      <c r="F60" s="22"/>
      <c r="G60" s="23"/>
      <c r="H60" s="24"/>
    </row>
    <row r="61" spans="1:8" x14ac:dyDescent="0.2">
      <c r="A61" s="21"/>
      <c r="B61" s="22"/>
      <c r="C61" s="22"/>
      <c r="D61" s="22"/>
      <c r="E61" s="23"/>
      <c r="F61" s="22"/>
      <c r="G61" s="23"/>
      <c r="H61" s="24"/>
    </row>
    <row r="62" spans="1:8" ht="13.5" thickBot="1" x14ac:dyDescent="0.25">
      <c r="A62" s="21"/>
      <c r="B62" s="22"/>
      <c r="C62" s="22"/>
      <c r="D62" s="22"/>
      <c r="E62" s="23"/>
      <c r="F62" s="22"/>
      <c r="G62" s="23"/>
      <c r="H62" s="24"/>
    </row>
    <row r="63" spans="1:8" ht="13.5" thickBot="1" x14ac:dyDescent="0.25">
      <c r="A63" s="17" t="s">
        <v>59</v>
      </c>
      <c r="B63" s="18" t="s">
        <v>60</v>
      </c>
      <c r="C63" s="26"/>
      <c r="D63" s="26"/>
      <c r="E63" s="27"/>
      <c r="F63" s="26"/>
      <c r="G63" s="19">
        <f>0.05*(G58+G49+G44+G37+G32+G16+G9)</f>
        <v>9565000</v>
      </c>
      <c r="H63" s="25" t="s">
        <v>61</v>
      </c>
    </row>
    <row r="64" spans="1:8" x14ac:dyDescent="0.2">
      <c r="A64" s="28"/>
      <c r="B64" s="29"/>
      <c r="C64" s="22"/>
      <c r="D64" s="22"/>
      <c r="E64" s="23"/>
      <c r="F64" s="22"/>
      <c r="G64" s="23"/>
      <c r="H64" s="24"/>
    </row>
    <row r="65" spans="1:8" ht="13.5" thickBot="1" x14ac:dyDescent="0.25">
      <c r="A65" s="30"/>
      <c r="B65" s="31" t="s">
        <v>62</v>
      </c>
      <c r="C65" s="32"/>
      <c r="D65" s="32"/>
      <c r="E65" s="33"/>
      <c r="F65" s="32"/>
      <c r="G65" s="35">
        <f>G63+G58+G49+G44+G37+G32+G16+G9</f>
        <v>200865000</v>
      </c>
      <c r="H65" s="34"/>
    </row>
  </sheetData>
  <printOptions horizontalCentered="1"/>
  <pageMargins left="0.74803149606299213" right="0.74803149606299213" top="0.79" bottom="0.93" header="0.51181102362204722" footer="0.51181102362204722"/>
  <pageSetup paperSize="9" scale="81" fitToHeight="0" orientation="landscape" horizontalDpi="300" verticalDpi="300" r:id="rId1"/>
  <headerFooter alignWithMargins="0">
    <oddHeader>&amp;L&amp;"Arial,Italic"&amp;8Mango’s Guide to Financial Management for NGOs</oddHeader>
    <oddFooter>&amp;L&amp;8© Mango 2005
Charity No.: 1081406&amp;R&amp;8www.mango.org.uk</oddFooter>
  </headerFooter>
  <rowBreaks count="1" manualBreakCount="1">
    <brk id="42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2" workbookViewId="0">
      <selection activeCell="F3" sqref="F3"/>
    </sheetView>
  </sheetViews>
  <sheetFormatPr defaultRowHeight="12.75" x14ac:dyDescent="0.2"/>
  <cols>
    <col min="1" max="1" width="30.5703125" customWidth="1"/>
    <col min="2" max="2" width="21.28515625" customWidth="1"/>
    <col min="3" max="3" width="12.5703125" customWidth="1"/>
    <col min="4" max="4" width="14.28515625" customWidth="1"/>
    <col min="5" max="5" width="12.42578125" customWidth="1"/>
    <col min="6" max="6" width="11" customWidth="1"/>
    <col min="8" max="8" width="17.85546875" customWidth="1"/>
  </cols>
  <sheetData>
    <row r="1" spans="1:8" ht="47.25" x14ac:dyDescent="0.2">
      <c r="A1" s="52" t="s">
        <v>119</v>
      </c>
      <c r="B1" s="52" t="s">
        <v>120</v>
      </c>
      <c r="C1" s="44" t="s">
        <v>121</v>
      </c>
      <c r="D1" s="44" t="s">
        <v>157</v>
      </c>
      <c r="E1" s="52" t="s">
        <v>158</v>
      </c>
      <c r="F1" s="52" t="s">
        <v>124</v>
      </c>
      <c r="G1" s="52" t="s">
        <v>125</v>
      </c>
      <c r="H1" s="44" t="s">
        <v>126</v>
      </c>
    </row>
    <row r="2" spans="1:8" ht="32.25" thickBot="1" x14ac:dyDescent="0.25">
      <c r="A2" s="53"/>
      <c r="B2" s="53"/>
      <c r="C2" s="45" t="s">
        <v>122</v>
      </c>
      <c r="D2" s="45" t="s">
        <v>123</v>
      </c>
      <c r="E2" s="53"/>
      <c r="F2" s="53"/>
      <c r="G2" s="53"/>
      <c r="H2" s="46">
        <v>2000</v>
      </c>
    </row>
    <row r="3" spans="1:8" ht="49.5" thickBot="1" x14ac:dyDescent="0.25">
      <c r="A3" s="47" t="s">
        <v>127</v>
      </c>
      <c r="B3" s="48"/>
      <c r="C3" s="49">
        <v>100</v>
      </c>
      <c r="D3" s="50" t="s">
        <v>128</v>
      </c>
      <c r="E3" s="48"/>
      <c r="F3" s="48"/>
      <c r="G3" s="50" t="s">
        <v>128</v>
      </c>
      <c r="H3" s="48"/>
    </row>
    <row r="4" spans="1:8" ht="49.5" thickBot="1" x14ac:dyDescent="0.25">
      <c r="A4" s="47" t="s">
        <v>129</v>
      </c>
      <c r="B4" s="48"/>
      <c r="C4" s="48" t="s">
        <v>130</v>
      </c>
      <c r="D4" s="48"/>
      <c r="E4" s="50" t="s">
        <v>128</v>
      </c>
      <c r="F4" s="48"/>
      <c r="G4" s="48"/>
      <c r="H4" s="48"/>
    </row>
    <row r="5" spans="1:8" ht="49.5" thickBot="1" x14ac:dyDescent="0.25">
      <c r="A5" s="47" t="s">
        <v>131</v>
      </c>
      <c r="B5" s="48"/>
      <c r="C5" s="48" t="s">
        <v>132</v>
      </c>
      <c r="D5" s="50" t="s">
        <v>128</v>
      </c>
      <c r="E5" s="48"/>
      <c r="F5" s="48"/>
      <c r="G5" s="48"/>
      <c r="H5" s="48"/>
    </row>
    <row r="6" spans="1:8" ht="49.5" thickBot="1" x14ac:dyDescent="0.25">
      <c r="A6" s="47" t="s">
        <v>133</v>
      </c>
      <c r="B6" s="48"/>
      <c r="C6" s="49">
        <v>100</v>
      </c>
      <c r="D6" s="50" t="s">
        <v>128</v>
      </c>
      <c r="E6" s="48"/>
      <c r="F6" s="48"/>
      <c r="G6" s="48"/>
      <c r="H6" s="48"/>
    </row>
    <row r="7" spans="1:8" ht="49.5" thickBot="1" x14ac:dyDescent="0.25">
      <c r="A7" s="47" t="s">
        <v>134</v>
      </c>
      <c r="B7" s="48"/>
      <c r="C7" s="49">
        <v>100</v>
      </c>
      <c r="D7" s="50" t="s">
        <v>128</v>
      </c>
      <c r="E7" s="48"/>
      <c r="F7" s="48"/>
      <c r="G7" s="48"/>
      <c r="H7" s="48"/>
    </row>
    <row r="8" spans="1:8" ht="49.5" thickBot="1" x14ac:dyDescent="0.25">
      <c r="A8" s="47" t="s">
        <v>135</v>
      </c>
      <c r="B8" s="48"/>
      <c r="C8" s="48" t="s">
        <v>136</v>
      </c>
      <c r="D8" s="50" t="s">
        <v>128</v>
      </c>
      <c r="E8" s="48"/>
      <c r="F8" s="48"/>
      <c r="G8" s="48"/>
      <c r="H8" s="48"/>
    </row>
    <row r="9" spans="1:8" ht="49.5" thickBot="1" x14ac:dyDescent="0.25">
      <c r="A9" s="47" t="s">
        <v>137</v>
      </c>
      <c r="B9" s="48"/>
      <c r="C9" s="48"/>
      <c r="D9" s="50" t="s">
        <v>128</v>
      </c>
      <c r="E9" s="48"/>
      <c r="F9" s="48"/>
      <c r="G9" s="48"/>
      <c r="H9" s="48"/>
    </row>
    <row r="10" spans="1:8" ht="49.5" thickBot="1" x14ac:dyDescent="0.25">
      <c r="A10" s="47" t="s">
        <v>138</v>
      </c>
      <c r="B10" s="48"/>
      <c r="C10" s="48"/>
      <c r="D10" s="50" t="s">
        <v>128</v>
      </c>
      <c r="E10" s="48"/>
      <c r="F10" s="48"/>
      <c r="G10" s="48"/>
      <c r="H10" s="48"/>
    </row>
    <row r="11" spans="1:8" ht="49.5" thickBot="1" x14ac:dyDescent="0.25">
      <c r="A11" s="47" t="s">
        <v>139</v>
      </c>
      <c r="B11" s="48"/>
      <c r="C11" s="48"/>
      <c r="D11" s="50" t="s">
        <v>128</v>
      </c>
      <c r="E11" s="48"/>
      <c r="F11" s="48"/>
      <c r="G11" s="48"/>
      <c r="H11" s="48"/>
    </row>
    <row r="12" spans="1:8" ht="49.5" thickBot="1" x14ac:dyDescent="0.25">
      <c r="A12" s="47" t="s">
        <v>140</v>
      </c>
      <c r="B12" s="48"/>
      <c r="C12" s="48"/>
      <c r="D12" s="50" t="s">
        <v>128</v>
      </c>
      <c r="E12" s="48"/>
      <c r="F12" s="48"/>
      <c r="G12" s="48"/>
      <c r="H12" s="48"/>
    </row>
    <row r="13" spans="1:8" ht="49.5" thickBot="1" x14ac:dyDescent="0.25">
      <c r="A13" s="47" t="s">
        <v>141</v>
      </c>
      <c r="B13" s="48"/>
      <c r="C13" s="48"/>
      <c r="D13" s="50" t="s">
        <v>128</v>
      </c>
      <c r="E13" s="48"/>
      <c r="F13" s="48"/>
      <c r="G13" s="48"/>
      <c r="H13" s="48"/>
    </row>
    <row r="14" spans="1:8" ht="49.5" thickBot="1" x14ac:dyDescent="0.25">
      <c r="A14" s="47" t="s">
        <v>142</v>
      </c>
      <c r="B14" s="48"/>
      <c r="C14" s="48"/>
      <c r="D14" s="50" t="s">
        <v>128</v>
      </c>
      <c r="E14" s="48"/>
      <c r="F14" s="48"/>
      <c r="G14" s="48"/>
      <c r="H14" s="48"/>
    </row>
    <row r="15" spans="1:8" ht="49.5" thickBot="1" x14ac:dyDescent="0.25">
      <c r="A15" s="47" t="s">
        <v>143</v>
      </c>
      <c r="B15" s="48"/>
      <c r="C15" s="48"/>
      <c r="D15" s="50" t="s">
        <v>128</v>
      </c>
      <c r="E15" s="48"/>
      <c r="F15" s="48"/>
      <c r="G15" s="48"/>
      <c r="H15" s="48"/>
    </row>
    <row r="16" spans="1:8" ht="49.5" thickBot="1" x14ac:dyDescent="0.25">
      <c r="A16" s="47" t="s">
        <v>144</v>
      </c>
      <c r="B16" s="48"/>
      <c r="C16" s="48"/>
      <c r="D16" s="51"/>
      <c r="E16" s="50" t="s">
        <v>145</v>
      </c>
      <c r="F16" s="48"/>
      <c r="G16" s="48"/>
      <c r="H16" s="48"/>
    </row>
    <row r="17" spans="1:8" ht="49.5" thickBot="1" x14ac:dyDescent="0.25">
      <c r="A17" s="47" t="s">
        <v>146</v>
      </c>
      <c r="B17" s="48"/>
      <c r="C17" s="48"/>
      <c r="D17" s="51"/>
      <c r="E17" s="50" t="s">
        <v>145</v>
      </c>
      <c r="F17" s="48"/>
      <c r="G17" s="48"/>
      <c r="H17" s="48"/>
    </row>
    <row r="18" spans="1:8" ht="49.5" thickBot="1" x14ac:dyDescent="0.25">
      <c r="A18" s="47" t="s">
        <v>147</v>
      </c>
      <c r="B18" s="48"/>
      <c r="C18" s="48"/>
      <c r="D18" s="50" t="s">
        <v>128</v>
      </c>
      <c r="E18" s="50" t="s">
        <v>148</v>
      </c>
      <c r="F18" s="48"/>
      <c r="G18" s="48"/>
      <c r="H18" s="48"/>
    </row>
    <row r="19" spans="1:8" ht="56.25" thickBot="1" x14ac:dyDescent="0.25">
      <c r="A19" s="47" t="s">
        <v>149</v>
      </c>
      <c r="B19" s="48"/>
      <c r="C19" s="48"/>
      <c r="D19" s="50" t="s">
        <v>128</v>
      </c>
      <c r="E19" s="50" t="s">
        <v>150</v>
      </c>
      <c r="F19" s="48"/>
      <c r="G19" s="50" t="s">
        <v>128</v>
      </c>
      <c r="H19" s="48"/>
    </row>
    <row r="20" spans="1:8" ht="49.5" thickBot="1" x14ac:dyDescent="0.25">
      <c r="A20" s="47" t="s">
        <v>151</v>
      </c>
      <c r="B20" s="48"/>
      <c r="C20" s="48"/>
      <c r="D20" s="51"/>
      <c r="E20" s="50" t="s">
        <v>152</v>
      </c>
      <c r="F20" s="48"/>
      <c r="G20" s="50" t="s">
        <v>128</v>
      </c>
      <c r="H20" s="48"/>
    </row>
    <row r="21" spans="1:8" ht="48" thickBot="1" x14ac:dyDescent="0.25">
      <c r="A21" s="47" t="s">
        <v>153</v>
      </c>
      <c r="B21" s="48"/>
      <c r="C21" s="48"/>
      <c r="D21" s="51"/>
      <c r="E21" s="51"/>
      <c r="F21" s="48" t="s">
        <v>154</v>
      </c>
      <c r="G21" s="48"/>
      <c r="H21" s="48"/>
    </row>
    <row r="22" spans="1:8" ht="32.25" thickBot="1" x14ac:dyDescent="0.25">
      <c r="A22" s="47" t="s">
        <v>155</v>
      </c>
      <c r="B22" s="48"/>
      <c r="C22" s="48"/>
      <c r="D22" s="51"/>
      <c r="E22" s="51"/>
      <c r="F22" s="48"/>
      <c r="G22" s="48"/>
      <c r="H22" s="48" t="s">
        <v>156</v>
      </c>
    </row>
  </sheetData>
  <mergeCells count="5">
    <mergeCell ref="A1:A2"/>
    <mergeCell ref="B1:B2"/>
    <mergeCell ref="E1:E2"/>
    <mergeCell ref="F1:F2"/>
    <mergeCell ref="G1:G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budget</vt:lpstr>
      <vt:lpstr>Sheet1</vt:lpstr>
      <vt:lpstr>'New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Jacobs</dc:creator>
  <cp:lastModifiedBy>Bidemi</cp:lastModifiedBy>
  <cp:lastPrinted>2005-11-19T13:16:49Z</cp:lastPrinted>
  <dcterms:created xsi:type="dcterms:W3CDTF">2000-03-10T12:05:09Z</dcterms:created>
  <dcterms:modified xsi:type="dcterms:W3CDTF">2012-04-15T13:00:54Z</dcterms:modified>
</cp:coreProperties>
</file>